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425" windowHeight="95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6" i="1"/>
  <c r="I26"/>
  <c r="H41"/>
  <c r="G21"/>
  <c r="I12"/>
  <c r="G39"/>
  <c r="G44"/>
  <c r="J24"/>
  <c r="I24"/>
  <c r="G25"/>
  <c r="G29" l="1"/>
  <c r="G33"/>
  <c r="H12"/>
  <c r="G23"/>
  <c r="G24"/>
  <c r="G26"/>
  <c r="G27"/>
  <c r="G28"/>
  <c r="G30"/>
  <c r="G31"/>
  <c r="G32"/>
  <c r="G34"/>
  <c r="G35"/>
  <c r="G36"/>
  <c r="G37"/>
  <c r="G38"/>
  <c r="G17"/>
  <c r="G18"/>
  <c r="I40"/>
  <c r="J40"/>
  <c r="H43"/>
  <c r="G43" s="1"/>
  <c r="G45"/>
  <c r="G46"/>
  <c r="G41"/>
  <c r="J12"/>
  <c r="G22"/>
  <c r="G19"/>
  <c r="G15"/>
  <c r="G16"/>
  <c r="G14"/>
  <c r="G13"/>
  <c r="I47" l="1"/>
  <c r="J47"/>
  <c r="H40"/>
  <c r="H47" s="1"/>
  <c r="G20"/>
  <c r="G12" s="1"/>
  <c r="G42"/>
  <c r="G40" s="1"/>
  <c r="G47" l="1"/>
</calcChain>
</file>

<file path=xl/sharedStrings.xml><?xml version="1.0" encoding="utf-8"?>
<sst xmlns="http://schemas.openxmlformats.org/spreadsheetml/2006/main" count="212" uniqueCount="150">
  <si>
    <t>04530000000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</si>
  <si>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</si>
  <si>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</si>
  <si>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</si>
  <si>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</si>
  <si>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</si>
  <si>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</si>
  <si>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</si>
  <si>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</si>
  <si>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</si>
  <si>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</si>
  <si>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</si>
  <si>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</si>
  <si>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</si>
  <si>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</si>
  <si>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/>
  </si>
  <si>
    <t>Виконавчий комiтет Гречаноподiвської сiльської ради Широкiвського району Днiпропетровської областi</t>
  </si>
  <si>
    <t>0213210</t>
  </si>
  <si>
    <t>3210</t>
  </si>
  <si>
    <t>1050</t>
  </si>
  <si>
    <t>Організація та проведення громадських робіт</t>
  </si>
  <si>
    <t>Рішення сесії №71-3/УІІІ від 23.12.2020 року</t>
  </si>
  <si>
    <t>0213242</t>
  </si>
  <si>
    <t>3242</t>
  </si>
  <si>
    <t>1090</t>
  </si>
  <si>
    <t>Інші заходи у сфері соціального захисту і соціального забезпечення</t>
  </si>
  <si>
    <t>0214082</t>
  </si>
  <si>
    <t>4082</t>
  </si>
  <si>
    <t>0829</t>
  </si>
  <si>
    <t>Інші заходи в галузі культури і мистецтва</t>
  </si>
  <si>
    <t>Програма розвитку культури, мистецтва та охорони культурної спадщини в Гречаноподівській сільській раді на 2018-2022 роки</t>
  </si>
  <si>
    <t>0215011</t>
  </si>
  <si>
    <t>5011</t>
  </si>
  <si>
    <t>0810</t>
  </si>
  <si>
    <t>Проведення навчально-тренувальних зборів і змагань з олімпійських видів спорту</t>
  </si>
  <si>
    <t>Розвиток фізкультури і спорту</t>
  </si>
  <si>
    <t>0216030</t>
  </si>
  <si>
    <t>6030</t>
  </si>
  <si>
    <t>0620</t>
  </si>
  <si>
    <t>Організація благоустрою населених пунктів</t>
  </si>
  <si>
    <t>Програма благоустрою населених пунктів Гречаноподівської сільської ради на 2021 рік</t>
  </si>
  <si>
    <t>0217130</t>
  </si>
  <si>
    <t>7130</t>
  </si>
  <si>
    <t>0421</t>
  </si>
  <si>
    <t>Здійснення заходів із землеустрою</t>
  </si>
  <si>
    <t>Програма розвитку земельних відносин та охорони земель на території Гречаноподівської сільської ради на 2018-2021роки</t>
  </si>
  <si>
    <t>Рішення сесії №455-38/УІІ від 15.12.2017 року</t>
  </si>
  <si>
    <t>0217310</t>
  </si>
  <si>
    <t>7310</t>
  </si>
  <si>
    <t>0443</t>
  </si>
  <si>
    <t>Будівництво-1 об`єктів житлово-комунального господарства</t>
  </si>
  <si>
    <t>Програма соціально-економічного та культурного розвитку сіл Гречаноподівської сільської ради на 2021 рік</t>
  </si>
  <si>
    <t>Рішення сесії №72-3/УІІІ від 23.12.2020 року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</si>
  <si>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</si>
  <si>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</si>
  <si>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</si>
  <si>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</si>
  <si>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“Утримання комунальних доріг та розвиток дорожньої інфраструктури”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</si>
  <si>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</si>
  <si>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</si>
  <si>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</si>
  <si>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</si>
  <si>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захисту населення і територій від надзвичайних ситуацій техногенного та природного характеру на 2017-2021 роки</t>
  </si>
  <si>
    <t>0218130</t>
  </si>
  <si>
    <t>8130</t>
  </si>
  <si>
    <t>Забезпечення діяльності місцевої пожежної охорони</t>
  </si>
  <si>
    <t>Програма підтримки МПК Гречаноподівської сільської ради</t>
  </si>
  <si>
    <t>0218340</t>
  </si>
  <si>
    <t>8340</t>
  </si>
  <si>
    <t>0540</t>
  </si>
  <si>
    <t>Природоохоронні заходи за рахунок цільових фондів</t>
  </si>
  <si>
    <t>Гречаноподівська сільська комплексна програма (стратегія)екологічної безпеки на 2018-2022 роки</t>
  </si>
  <si>
    <t>0219770</t>
  </si>
  <si>
    <t>9770</t>
  </si>
  <si>
    <t>0180</t>
  </si>
  <si>
    <t>Інші субвенції з місцевого бюджету</t>
  </si>
  <si>
    <t>0600000</t>
  </si>
  <si>
    <t>Вiддiл освiти Гречаноподiвської сiльської ради</t>
  </si>
  <si>
    <t>0611142</t>
  </si>
  <si>
    <t>1142</t>
  </si>
  <si>
    <t>0990</t>
  </si>
  <si>
    <t>Інші програми та заходи у сфері освіти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</si>
  <si>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</si>
  <si>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</si>
  <si>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</si>
  <si>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</si>
  <si>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Комплексна програма "Соціальний захист населення" Гречаноподівської сільської ради на 2021 рік</t>
  </si>
  <si>
    <t>УСЬОГО</t>
  </si>
  <si>
    <t>X</t>
  </si>
  <si>
    <t>Додаток 6</t>
  </si>
  <si>
    <t>Рішення сесії №455-38/VII від 15.12.2017 року</t>
  </si>
  <si>
    <t>0217324</t>
  </si>
  <si>
    <t>Будівництво-1 установ та закладів культури</t>
  </si>
  <si>
    <t>Будівництво-1 інших об'єктів комунальної власності</t>
  </si>
  <si>
    <t>0217330</t>
  </si>
  <si>
    <t>0217350</t>
  </si>
  <si>
    <t>Розроблення схем планування та забудови територій (містобудівної документації)</t>
  </si>
  <si>
    <t>Субвенція з місцевого бюджету державному бюджету на виконання програм соціально-економічного розвитку регіонів</t>
  </si>
  <si>
    <t>0617321</t>
  </si>
  <si>
    <t xml:space="preserve">Будівництво-1 освітніх установ та закладів </t>
  </si>
  <si>
    <t xml:space="preserve">Програма розвитку освіти  Гречаноподівської сільської ради на 2018-2022 роки </t>
  </si>
  <si>
    <t>Рішення сесії №455-38/VІІ від 15.12.2017 року</t>
  </si>
  <si>
    <t>0214030</t>
  </si>
  <si>
    <t>4030</t>
  </si>
  <si>
    <t>0824</t>
  </si>
  <si>
    <t>Забезпечення діяльності бібліотек</t>
  </si>
  <si>
    <t>0214060</t>
  </si>
  <si>
    <t>4060</t>
  </si>
  <si>
    <t>0828</t>
  </si>
  <si>
    <t xml:space="preserve">Забезпечення діяльності палаців і будинків культури,клубів,центрів дозвілля та інших клубних закладів </t>
  </si>
  <si>
    <t>0216013</t>
  </si>
  <si>
    <t>6013</t>
  </si>
  <si>
    <t>Забезпечення діяльності водопровідно-каналізаційного господарства</t>
  </si>
  <si>
    <t>Програма фінансової підтримки КП "Дар" Гречаноподівської сільської ради на 2021 рік</t>
  </si>
  <si>
    <t>0217670</t>
  </si>
  <si>
    <t>7670</t>
  </si>
  <si>
    <t>0490</t>
  </si>
  <si>
    <t>Внески до статутного капіталу суб'єктів господарювання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</si>
  <si>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</si>
  <si>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</si>
  <si>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</si>
  <si>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</si>
  <si>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</si>
  <si>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</si>
  <si>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</si>
  <si>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</si>
  <si>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0217693</t>
  </si>
  <si>
    <t>7693</t>
  </si>
  <si>
    <t>Інші заходи,пов'язані з економічною діяльністю</t>
  </si>
  <si>
    <t>0217680</t>
  </si>
  <si>
    <t>7680</t>
  </si>
  <si>
    <t>Членські внески до асоціацій органів місцевого самоврядування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</si>
  <si>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</si>
  <si>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Комплексна програма "Соціальний захист населення" Гречаноподівської сільської ради на 2021 рік (зі змінами)</t>
  </si>
  <si>
    <t>Розподіл витрат сільського бюджету на реалізацію місцевих/регіональних програм у 2021 році</t>
  </si>
  <si>
    <t>0217363</t>
  </si>
  <si>
    <t>Виконання інвестиційних проектів в рамках здійснення заходів щодо соціально-економічного розвитку окремих територій</t>
  </si>
  <si>
    <t>0217322</t>
  </si>
  <si>
    <t>7322</t>
  </si>
  <si>
    <t>Будівництво-1 медичних установ та закладів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</si>
  <si>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</si>
  <si>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до рішення  Гречаноподівської сільської ради</t>
  </si>
  <si>
    <t xml:space="preserve">про внесення змін до рішення  "Про   бюджет Гречаноподівської сільської </t>
  </si>
  <si>
    <t>Місцева цільова програма "Охорона навколишнього природного середовища на 2021 рік"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</si>
  <si>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</si>
  <si>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</si>
  <si>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</si>
  <si>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територіальної громади на 2021 рік" № 1028-16/VIII від 22.12.2021 року</t>
  </si>
  <si>
    <t>Секретар ради</t>
  </si>
  <si>
    <t>Галина ІВАНОВА</t>
  </si>
</sst>
</file>

<file path=xl/styles.xml><?xml version="1.0" encoding="utf-8"?>
<styleSheet xmlns="http://schemas.openxmlformats.org/spreadsheetml/2006/main">
  <numFmts count="2">
    <numFmt numFmtId="164" formatCode="#,##0;\-#,##0;#,&quot;-&quot;"/>
    <numFmt numFmtId="165" formatCode="#,##0.00;\-#,##0.00;#.00,&quot;-&quot;"/>
  </numFmts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Fill="1" applyBorder="1" applyAlignment="1">
      <alignment vertical="center" wrapText="1"/>
    </xf>
    <xf numFmtId="165" fontId="0" fillId="0" borderId="1" xfId="0" applyNumberFormat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5" fontId="0" fillId="2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Font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view="pageBreakPreview" topLeftCell="A7" zoomScale="60" workbookViewId="0">
      <selection activeCell="E53" sqref="E53"/>
    </sheetView>
  </sheetViews>
  <sheetFormatPr defaultRowHeight="12.75"/>
  <cols>
    <col min="1" max="3" width="12" customWidth="1"/>
    <col min="4" max="4" width="40.7109375" customWidth="1"/>
    <col min="5" max="5" width="42.5703125" customWidth="1"/>
    <col min="6" max="7" width="13.7109375" customWidth="1"/>
    <col min="8" max="8" width="18" customWidth="1"/>
    <col min="9" max="9" width="13.7109375" customWidth="1"/>
    <col min="10" max="10" width="19.7109375" customWidth="1"/>
  </cols>
  <sheetData>
    <row r="1" spans="1:11">
      <c r="H1" t="s">
        <v>89</v>
      </c>
    </row>
    <row r="2" spans="1:11">
      <c r="G2" t="s">
        <v>141</v>
      </c>
    </row>
    <row r="3" spans="1:11" ht="14.25" customHeight="1">
      <c r="G3" t="s">
        <v>142</v>
      </c>
      <c r="H3" s="31"/>
      <c r="I3" s="31"/>
      <c r="J3" s="31"/>
      <c r="K3" s="31"/>
    </row>
    <row r="4" spans="1:11">
      <c r="G4" t="s">
        <v>147</v>
      </c>
    </row>
    <row r="5" spans="1:11">
      <c r="A5" s="34" t="s">
        <v>134</v>
      </c>
      <c r="B5" s="35"/>
      <c r="C5" s="35"/>
      <c r="D5" s="35"/>
      <c r="E5" s="35"/>
      <c r="F5" s="35"/>
      <c r="G5" s="35"/>
      <c r="H5" s="35"/>
      <c r="I5" s="35"/>
      <c r="J5" s="35"/>
    </row>
    <row r="7" spans="1:11">
      <c r="A7" s="1" t="s">
        <v>0</v>
      </c>
    </row>
    <row r="8" spans="1:11">
      <c r="A8" t="s">
        <v>1</v>
      </c>
      <c r="J8" s="2" t="s">
        <v>2</v>
      </c>
    </row>
    <row r="9" spans="1:11">
      <c r="A9" s="36" t="s">
        <v>3</v>
      </c>
      <c r="B9" s="36" t="s">
        <v>4</v>
      </c>
      <c r="C9" s="36" t="s">
        <v>5</v>
      </c>
      <c r="D9" s="37" t="s">
        <v>6</v>
      </c>
      <c r="E9" s="37" t="s">
        <v>7</v>
      </c>
      <c r="F9" s="36" t="s">
        <v>8</v>
      </c>
      <c r="G9" s="38" t="s">
        <v>9</v>
      </c>
      <c r="H9" s="37" t="s">
        <v>10</v>
      </c>
      <c r="I9" s="37" t="s">
        <v>11</v>
      </c>
      <c r="J9" s="37"/>
    </row>
    <row r="10" spans="1:11" ht="68.099999999999994" customHeight="1">
      <c r="A10" s="37"/>
      <c r="B10" s="37"/>
      <c r="C10" s="37"/>
      <c r="D10" s="37"/>
      <c r="E10" s="37"/>
      <c r="F10" s="37"/>
      <c r="G10" s="38"/>
      <c r="H10" s="37"/>
      <c r="I10" s="3" t="s">
        <v>12</v>
      </c>
      <c r="J10" s="3" t="s">
        <v>13</v>
      </c>
    </row>
    <row r="11" spans="1:11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</row>
    <row r="12" spans="1:11" ht="38.25">
      <c r="A12" s="6" t="s">
        <v>14</v>
      </c>
      <c r="B12" s="7" t="s">
        <v>15</v>
      </c>
      <c r="C12" s="7" t="s">
        <v>15</v>
      </c>
      <c r="D12" s="7" t="s">
        <v>16</v>
      </c>
      <c r="E12" s="7" t="s">
        <v>15</v>
      </c>
      <c r="F12" s="7" t="s">
        <v>15</v>
      </c>
      <c r="G12" s="23">
        <f>SUM(G13:G39)</f>
        <v>51757594.880000003</v>
      </c>
      <c r="H12" s="23">
        <f t="shared" ref="H12:J12" si="0">SUM(H13:H38)</f>
        <v>20285746.77</v>
      </c>
      <c r="I12" s="23">
        <f>SUM(I13:I39)</f>
        <v>31471848.109999999</v>
      </c>
      <c r="J12" s="23">
        <f t="shared" si="0"/>
        <v>11717343.789999999</v>
      </c>
    </row>
    <row r="13" spans="1:11" s="28" customFormat="1" ht="76.5">
      <c r="A13" s="26">
        <v>213160</v>
      </c>
      <c r="B13" s="27">
        <v>3160</v>
      </c>
      <c r="C13" s="27">
        <v>1010</v>
      </c>
      <c r="D13" s="18" t="s">
        <v>132</v>
      </c>
      <c r="E13" s="18" t="s">
        <v>133</v>
      </c>
      <c r="F13" s="9" t="s">
        <v>21</v>
      </c>
      <c r="G13" s="21">
        <f>H13+I13</f>
        <v>2799.6</v>
      </c>
      <c r="H13" s="25">
        <v>2799.6</v>
      </c>
      <c r="I13" s="22"/>
      <c r="J13" s="22"/>
    </row>
    <row r="14" spans="1:11" ht="51">
      <c r="A14" s="8" t="s">
        <v>17</v>
      </c>
      <c r="B14" s="9" t="s">
        <v>18</v>
      </c>
      <c r="C14" s="9" t="s">
        <v>19</v>
      </c>
      <c r="D14" s="9" t="s">
        <v>20</v>
      </c>
      <c r="E14" s="9" t="s">
        <v>20</v>
      </c>
      <c r="F14" s="9" t="s">
        <v>21</v>
      </c>
      <c r="G14" s="21">
        <f>H14+I14</f>
        <v>47986.5</v>
      </c>
      <c r="H14" s="15">
        <v>47986.5</v>
      </c>
      <c r="I14" s="11">
        <v>0</v>
      </c>
      <c r="J14" s="11">
        <v>0</v>
      </c>
    </row>
    <row r="15" spans="1:11" ht="49.5" customHeight="1">
      <c r="A15" s="8" t="s">
        <v>22</v>
      </c>
      <c r="B15" s="9" t="s">
        <v>23</v>
      </c>
      <c r="C15" s="9" t="s">
        <v>24</v>
      </c>
      <c r="D15" s="9" t="s">
        <v>25</v>
      </c>
      <c r="E15" s="9" t="s">
        <v>86</v>
      </c>
      <c r="F15" s="9" t="s">
        <v>21</v>
      </c>
      <c r="G15" s="21">
        <f t="shared" ref="G15:G18" si="1">H15+I15</f>
        <v>1183000</v>
      </c>
      <c r="H15" s="11">
        <v>1183000</v>
      </c>
      <c r="I15" s="11">
        <v>0</v>
      </c>
      <c r="J15" s="11">
        <v>0</v>
      </c>
    </row>
    <row r="16" spans="1:11" ht="49.5" customHeight="1">
      <c r="A16" s="17" t="s">
        <v>102</v>
      </c>
      <c r="B16" s="19" t="s">
        <v>103</v>
      </c>
      <c r="C16" s="19" t="s">
        <v>104</v>
      </c>
      <c r="D16" s="9" t="s">
        <v>105</v>
      </c>
      <c r="E16" s="9" t="s">
        <v>30</v>
      </c>
      <c r="F16" s="9" t="s">
        <v>90</v>
      </c>
      <c r="G16" s="21">
        <f t="shared" si="1"/>
        <v>948786.31</v>
      </c>
      <c r="H16" s="11">
        <v>948786.31</v>
      </c>
      <c r="I16" s="11"/>
      <c r="J16" s="11"/>
    </row>
    <row r="17" spans="1:10" ht="49.5" customHeight="1">
      <c r="A17" s="17" t="s">
        <v>106</v>
      </c>
      <c r="B17" s="19" t="s">
        <v>107</v>
      </c>
      <c r="C17" s="19" t="s">
        <v>108</v>
      </c>
      <c r="D17" s="9" t="s">
        <v>109</v>
      </c>
      <c r="E17" s="9" t="s">
        <v>30</v>
      </c>
      <c r="F17" s="9" t="s">
        <v>90</v>
      </c>
      <c r="G17" s="21">
        <f t="shared" si="1"/>
        <v>2546228.19</v>
      </c>
      <c r="H17" s="15">
        <v>2546228.19</v>
      </c>
      <c r="I17" s="11"/>
      <c r="J17" s="11"/>
    </row>
    <row r="18" spans="1:10" ht="65.25" customHeight="1">
      <c r="A18" s="8" t="s">
        <v>26</v>
      </c>
      <c r="B18" s="9" t="s">
        <v>27</v>
      </c>
      <c r="C18" s="9" t="s">
        <v>28</v>
      </c>
      <c r="D18" s="9" t="s">
        <v>29</v>
      </c>
      <c r="E18" s="9" t="s">
        <v>30</v>
      </c>
      <c r="F18" s="9" t="s">
        <v>90</v>
      </c>
      <c r="G18" s="21">
        <f t="shared" si="1"/>
        <v>80000</v>
      </c>
      <c r="H18" s="11">
        <v>80000</v>
      </c>
      <c r="I18" s="11">
        <v>0</v>
      </c>
      <c r="J18" s="11">
        <v>0</v>
      </c>
    </row>
    <row r="19" spans="1:10" ht="45" customHeight="1">
      <c r="A19" s="8" t="s">
        <v>31</v>
      </c>
      <c r="B19" s="9" t="s">
        <v>32</v>
      </c>
      <c r="C19" s="9" t="s">
        <v>33</v>
      </c>
      <c r="D19" s="9" t="s">
        <v>34</v>
      </c>
      <c r="E19" s="9" t="s">
        <v>35</v>
      </c>
      <c r="F19" s="9" t="s">
        <v>21</v>
      </c>
      <c r="G19" s="10">
        <f>H19+I19</f>
        <v>199000</v>
      </c>
      <c r="H19" s="11">
        <v>139800</v>
      </c>
      <c r="I19" s="11">
        <v>59200</v>
      </c>
      <c r="J19" s="11">
        <v>59200</v>
      </c>
    </row>
    <row r="20" spans="1:10" ht="45" customHeight="1">
      <c r="A20" s="17" t="s">
        <v>110</v>
      </c>
      <c r="B20" s="19" t="s">
        <v>111</v>
      </c>
      <c r="C20" s="19" t="s">
        <v>38</v>
      </c>
      <c r="D20" s="9" t="s">
        <v>112</v>
      </c>
      <c r="E20" s="9" t="s">
        <v>113</v>
      </c>
      <c r="F20" s="9" t="s">
        <v>21</v>
      </c>
      <c r="G20" s="16">
        <f>H20+I20</f>
        <v>886157.25</v>
      </c>
      <c r="H20" s="15">
        <v>886157.25</v>
      </c>
      <c r="I20" s="11">
        <v>0</v>
      </c>
      <c r="J20" s="11">
        <v>0</v>
      </c>
    </row>
    <row r="21" spans="1:10" ht="53.25" customHeight="1">
      <c r="A21" s="17" t="s">
        <v>144</v>
      </c>
      <c r="B21" s="19" t="s">
        <v>145</v>
      </c>
      <c r="C21" s="19" t="s">
        <v>38</v>
      </c>
      <c r="D21" s="9" t="s">
        <v>146</v>
      </c>
      <c r="E21" s="9" t="s">
        <v>113</v>
      </c>
      <c r="F21" s="9" t="s">
        <v>21</v>
      </c>
      <c r="G21" s="16">
        <f>H21+I21</f>
        <v>1666693.82</v>
      </c>
      <c r="H21" s="15">
        <v>1666693.82</v>
      </c>
      <c r="I21" s="11">
        <v>0</v>
      </c>
      <c r="J21" s="11">
        <v>0</v>
      </c>
    </row>
    <row r="22" spans="1:10" ht="52.5" customHeight="1">
      <c r="A22" s="8" t="s">
        <v>36</v>
      </c>
      <c r="B22" s="9" t="s">
        <v>37</v>
      </c>
      <c r="C22" s="9" t="s">
        <v>38</v>
      </c>
      <c r="D22" s="9" t="s">
        <v>39</v>
      </c>
      <c r="E22" s="9" t="s">
        <v>40</v>
      </c>
      <c r="F22" s="9" t="s">
        <v>21</v>
      </c>
      <c r="G22" s="16">
        <f>H22+I22</f>
        <v>2212230</v>
      </c>
      <c r="H22" s="11">
        <v>2212230</v>
      </c>
      <c r="I22" s="11">
        <v>0</v>
      </c>
      <c r="J22" s="11">
        <v>0</v>
      </c>
    </row>
    <row r="23" spans="1:10" ht="66" customHeight="1">
      <c r="A23" s="8" t="s">
        <v>41</v>
      </c>
      <c r="B23" s="9" t="s">
        <v>42</v>
      </c>
      <c r="C23" s="9" t="s">
        <v>43</v>
      </c>
      <c r="D23" s="9" t="s">
        <v>44</v>
      </c>
      <c r="E23" s="9" t="s">
        <v>45</v>
      </c>
      <c r="F23" s="9" t="s">
        <v>46</v>
      </c>
      <c r="G23" s="10">
        <f t="shared" ref="G23:G39" si="2">H23+I23</f>
        <v>1007600</v>
      </c>
      <c r="H23" s="11">
        <v>631500</v>
      </c>
      <c r="I23" s="11">
        <v>376100</v>
      </c>
      <c r="J23" s="11">
        <v>186100</v>
      </c>
    </row>
    <row r="24" spans="1:10" ht="59.25" customHeight="1">
      <c r="A24" s="8" t="s">
        <v>47</v>
      </c>
      <c r="B24" s="9" t="s">
        <v>48</v>
      </c>
      <c r="C24" s="9" t="s">
        <v>49</v>
      </c>
      <c r="D24" s="9" t="s">
        <v>50</v>
      </c>
      <c r="E24" s="9" t="s">
        <v>51</v>
      </c>
      <c r="F24" s="9" t="s">
        <v>52</v>
      </c>
      <c r="G24" s="10">
        <f t="shared" si="2"/>
        <v>969073.9</v>
      </c>
      <c r="H24" s="11">
        <v>0</v>
      </c>
      <c r="I24" s="15">
        <f>1000115.8-31041.9</f>
        <v>969073.9</v>
      </c>
      <c r="J24" s="15">
        <f>1000115.8-31041.9</f>
        <v>969073.9</v>
      </c>
    </row>
    <row r="25" spans="1:10" ht="59.25" customHeight="1">
      <c r="A25" s="17" t="s">
        <v>137</v>
      </c>
      <c r="B25" s="19" t="s">
        <v>138</v>
      </c>
      <c r="C25" s="19" t="s">
        <v>49</v>
      </c>
      <c r="D25" s="9" t="s">
        <v>139</v>
      </c>
      <c r="E25" s="9" t="s">
        <v>51</v>
      </c>
      <c r="F25" s="9" t="s">
        <v>52</v>
      </c>
      <c r="G25" s="10">
        <f t="shared" si="2"/>
        <v>404291.46</v>
      </c>
      <c r="H25" s="11">
        <v>0</v>
      </c>
      <c r="I25" s="15">
        <v>404291.46</v>
      </c>
      <c r="J25" s="15">
        <v>404291.46</v>
      </c>
    </row>
    <row r="26" spans="1:10" ht="59.25" customHeight="1">
      <c r="A26" s="17" t="s">
        <v>91</v>
      </c>
      <c r="B26" s="18">
        <v>7324</v>
      </c>
      <c r="C26" s="9" t="s">
        <v>49</v>
      </c>
      <c r="D26" s="9" t="s">
        <v>92</v>
      </c>
      <c r="E26" s="9" t="s">
        <v>30</v>
      </c>
      <c r="F26" s="9" t="s">
        <v>90</v>
      </c>
      <c r="G26" s="10">
        <f t="shared" si="2"/>
        <v>2817577.18</v>
      </c>
      <c r="H26" s="11"/>
      <c r="I26" s="15">
        <f>3000577.18-183000</f>
        <v>2817577.18</v>
      </c>
      <c r="J26" s="15">
        <f>3000577.18-183000</f>
        <v>2817577.18</v>
      </c>
    </row>
    <row r="27" spans="1:10" ht="59.25" customHeight="1">
      <c r="A27" s="17" t="s">
        <v>94</v>
      </c>
      <c r="B27" s="18">
        <v>7330</v>
      </c>
      <c r="C27" s="9" t="s">
        <v>49</v>
      </c>
      <c r="D27" s="9" t="s">
        <v>93</v>
      </c>
      <c r="E27" s="9" t="s">
        <v>51</v>
      </c>
      <c r="F27" s="9" t="s">
        <v>52</v>
      </c>
      <c r="G27" s="16">
        <f t="shared" si="2"/>
        <v>1202260.57</v>
      </c>
      <c r="H27" s="11"/>
      <c r="I27" s="15">
        <v>1202260.57</v>
      </c>
      <c r="J27" s="15">
        <v>1202260.57</v>
      </c>
    </row>
    <row r="28" spans="1:10" ht="59.25" customHeight="1">
      <c r="A28" s="17" t="s">
        <v>95</v>
      </c>
      <c r="B28" s="18">
        <v>7350</v>
      </c>
      <c r="C28" s="19" t="s">
        <v>49</v>
      </c>
      <c r="D28" s="9" t="s">
        <v>96</v>
      </c>
      <c r="E28" s="9" t="s">
        <v>45</v>
      </c>
      <c r="F28" s="9" t="s">
        <v>46</v>
      </c>
      <c r="G28" s="10">
        <f t="shared" si="2"/>
        <v>250000</v>
      </c>
      <c r="H28" s="11"/>
      <c r="I28" s="15">
        <v>250000</v>
      </c>
      <c r="J28" s="15">
        <v>250000</v>
      </c>
    </row>
    <row r="29" spans="1:10" ht="59.25" customHeight="1">
      <c r="A29" s="17" t="s">
        <v>135</v>
      </c>
      <c r="B29" s="18">
        <v>7363</v>
      </c>
      <c r="C29" s="19" t="s">
        <v>116</v>
      </c>
      <c r="D29" s="29" t="s">
        <v>136</v>
      </c>
      <c r="E29" s="9" t="s">
        <v>51</v>
      </c>
      <c r="F29" s="9" t="s">
        <v>52</v>
      </c>
      <c r="G29" s="10">
        <f t="shared" si="2"/>
        <v>1410238</v>
      </c>
      <c r="H29" s="11"/>
      <c r="I29" s="15">
        <v>1410238</v>
      </c>
      <c r="J29" s="15">
        <v>1410238</v>
      </c>
    </row>
    <row r="30" spans="1:10" ht="56.25" customHeight="1">
      <c r="A30" s="8" t="s">
        <v>53</v>
      </c>
      <c r="B30" s="9" t="s">
        <v>54</v>
      </c>
      <c r="C30" s="9" t="s">
        <v>55</v>
      </c>
      <c r="D30" s="9" t="s">
        <v>56</v>
      </c>
      <c r="E30" s="9" t="s">
        <v>57</v>
      </c>
      <c r="F30" s="9" t="s">
        <v>21</v>
      </c>
      <c r="G30" s="10">
        <f t="shared" si="2"/>
        <v>43289</v>
      </c>
      <c r="H30" s="11">
        <v>43289</v>
      </c>
      <c r="I30" s="11">
        <v>0</v>
      </c>
      <c r="J30" s="11">
        <v>0</v>
      </c>
    </row>
    <row r="31" spans="1:10" ht="56.25" customHeight="1">
      <c r="A31" s="17" t="s">
        <v>114</v>
      </c>
      <c r="B31" s="19" t="s">
        <v>115</v>
      </c>
      <c r="C31" s="19" t="s">
        <v>116</v>
      </c>
      <c r="D31" s="9" t="s">
        <v>117</v>
      </c>
      <c r="E31" s="9" t="s">
        <v>113</v>
      </c>
      <c r="F31" s="9" t="s">
        <v>21</v>
      </c>
      <c r="G31" s="16">
        <f t="shared" si="2"/>
        <v>4418602.68</v>
      </c>
      <c r="H31" s="11"/>
      <c r="I31" s="15">
        <v>4418602.68</v>
      </c>
      <c r="J31" s="15">
        <v>4418602.68</v>
      </c>
    </row>
    <row r="32" spans="1:10" ht="56.25" customHeight="1">
      <c r="A32" s="17" t="s">
        <v>129</v>
      </c>
      <c r="B32" s="19" t="s">
        <v>130</v>
      </c>
      <c r="C32" s="19" t="s">
        <v>116</v>
      </c>
      <c r="D32" s="9" t="s">
        <v>131</v>
      </c>
      <c r="E32" s="9" t="s">
        <v>51</v>
      </c>
      <c r="F32" s="9" t="s">
        <v>52</v>
      </c>
      <c r="G32" s="10">
        <f t="shared" si="2"/>
        <v>7500</v>
      </c>
      <c r="H32" s="11">
        <v>7500</v>
      </c>
      <c r="I32" s="15"/>
      <c r="J32" s="15"/>
    </row>
    <row r="33" spans="1:10" ht="56.25" customHeight="1">
      <c r="A33" s="17" t="s">
        <v>126</v>
      </c>
      <c r="B33" s="19" t="s">
        <v>127</v>
      </c>
      <c r="C33" s="19" t="s">
        <v>116</v>
      </c>
      <c r="D33" s="9" t="s">
        <v>128</v>
      </c>
      <c r="E33" s="9" t="s">
        <v>51</v>
      </c>
      <c r="F33" s="9" t="s">
        <v>52</v>
      </c>
      <c r="G33" s="16">
        <f t="shared" si="2"/>
        <v>110648.25</v>
      </c>
      <c r="H33" s="15">
        <v>110648.25</v>
      </c>
      <c r="I33" s="15"/>
      <c r="J33" s="15"/>
    </row>
    <row r="34" spans="1:10" ht="58.5" customHeight="1">
      <c r="A34" s="8" t="s">
        <v>58</v>
      </c>
      <c r="B34" s="9" t="s">
        <v>59</v>
      </c>
      <c r="C34" s="9" t="s">
        <v>60</v>
      </c>
      <c r="D34" s="9" t="s">
        <v>61</v>
      </c>
      <c r="E34" s="9" t="s">
        <v>62</v>
      </c>
      <c r="F34" s="9" t="s">
        <v>46</v>
      </c>
      <c r="G34" s="10">
        <f t="shared" si="2"/>
        <v>109078</v>
      </c>
      <c r="H34" s="11">
        <v>109078</v>
      </c>
      <c r="I34" s="11">
        <v>0</v>
      </c>
      <c r="J34" s="11">
        <v>0</v>
      </c>
    </row>
    <row r="35" spans="1:10" ht="51">
      <c r="A35" s="8" t="s">
        <v>63</v>
      </c>
      <c r="B35" s="9" t="s">
        <v>64</v>
      </c>
      <c r="C35" s="9" t="s">
        <v>60</v>
      </c>
      <c r="D35" s="9" t="s">
        <v>65</v>
      </c>
      <c r="E35" s="9" t="s">
        <v>66</v>
      </c>
      <c r="F35" s="9" t="s">
        <v>21</v>
      </c>
      <c r="G35" s="10">
        <f t="shared" si="2"/>
        <v>2716121</v>
      </c>
      <c r="H35" s="11">
        <v>2716121</v>
      </c>
      <c r="I35" s="11">
        <v>0</v>
      </c>
      <c r="J35" s="11">
        <v>0</v>
      </c>
    </row>
    <row r="36" spans="1:10" ht="59.25" customHeight="1">
      <c r="A36" s="8" t="s">
        <v>67</v>
      </c>
      <c r="B36" s="9" t="s">
        <v>68</v>
      </c>
      <c r="C36" s="9" t="s">
        <v>69</v>
      </c>
      <c r="D36" s="9" t="s">
        <v>70</v>
      </c>
      <c r="E36" s="9" t="s">
        <v>71</v>
      </c>
      <c r="F36" s="9" t="s">
        <v>21</v>
      </c>
      <c r="G36" s="10">
        <f t="shared" si="2"/>
        <v>19309504.32</v>
      </c>
      <c r="H36" s="11">
        <v>0</v>
      </c>
      <c r="I36" s="15">
        <v>19309504.32</v>
      </c>
      <c r="J36" s="11">
        <v>0</v>
      </c>
    </row>
    <row r="37" spans="1:10" ht="59.25" customHeight="1">
      <c r="A37" s="8" t="s">
        <v>72</v>
      </c>
      <c r="B37" s="9" t="s">
        <v>73</v>
      </c>
      <c r="C37" s="9" t="s">
        <v>74</v>
      </c>
      <c r="D37" s="9" t="s">
        <v>75</v>
      </c>
      <c r="E37" s="9" t="s">
        <v>51</v>
      </c>
      <c r="F37" s="9" t="s">
        <v>52</v>
      </c>
      <c r="G37" s="16">
        <f t="shared" si="2"/>
        <v>6853928.8499999996</v>
      </c>
      <c r="H37" s="15">
        <v>6853928.8499999996</v>
      </c>
      <c r="I37" s="11">
        <v>0</v>
      </c>
      <c r="J37" s="11">
        <v>0</v>
      </c>
    </row>
    <row r="38" spans="1:10" ht="60.75" customHeight="1">
      <c r="A38" s="17">
        <v>219800</v>
      </c>
      <c r="B38" s="18">
        <v>9800</v>
      </c>
      <c r="C38" s="9" t="s">
        <v>74</v>
      </c>
      <c r="D38" s="9" t="s">
        <v>97</v>
      </c>
      <c r="E38" s="9" t="s">
        <v>51</v>
      </c>
      <c r="F38" s="9" t="s">
        <v>52</v>
      </c>
      <c r="G38" s="10">
        <f t="shared" si="2"/>
        <v>100000</v>
      </c>
      <c r="H38" s="11">
        <v>100000</v>
      </c>
      <c r="I38" s="11"/>
      <c r="J38" s="11"/>
    </row>
    <row r="39" spans="1:10" ht="60.75" customHeight="1">
      <c r="A39" s="17">
        <v>219800</v>
      </c>
      <c r="B39" s="18">
        <v>9800</v>
      </c>
      <c r="C39" s="9" t="s">
        <v>74</v>
      </c>
      <c r="D39" s="9" t="s">
        <v>97</v>
      </c>
      <c r="E39" s="9" t="s">
        <v>143</v>
      </c>
      <c r="F39" s="9" t="s">
        <v>21</v>
      </c>
      <c r="G39" s="10">
        <f t="shared" si="2"/>
        <v>255000</v>
      </c>
      <c r="H39" s="11"/>
      <c r="I39" s="11">
        <v>255000</v>
      </c>
      <c r="J39" s="11"/>
    </row>
    <row r="40" spans="1:10" ht="51">
      <c r="A40" s="6" t="s">
        <v>76</v>
      </c>
      <c r="B40" s="7" t="s">
        <v>15</v>
      </c>
      <c r="C40" s="7" t="s">
        <v>15</v>
      </c>
      <c r="D40" s="7" t="s">
        <v>77</v>
      </c>
      <c r="E40" s="7" t="s">
        <v>100</v>
      </c>
      <c r="F40" s="7" t="s">
        <v>101</v>
      </c>
      <c r="G40" s="23">
        <f>SUM(G41:G46)</f>
        <v>37474049.939999998</v>
      </c>
      <c r="H40" s="23">
        <f>SUM(H41:H46)</f>
        <v>26414375.100000001</v>
      </c>
      <c r="I40" s="23">
        <f t="shared" ref="I40:J40" si="3">SUM(I41:I46)</f>
        <v>11059674.84</v>
      </c>
      <c r="J40" s="23">
        <f t="shared" si="3"/>
        <v>10754429.84</v>
      </c>
    </row>
    <row r="41" spans="1:10">
      <c r="A41" s="17" t="s">
        <v>118</v>
      </c>
      <c r="B41" s="19" t="s">
        <v>119</v>
      </c>
      <c r="C41" s="19" t="s">
        <v>120</v>
      </c>
      <c r="D41" s="9" t="s">
        <v>121</v>
      </c>
      <c r="E41" s="20"/>
      <c r="F41" s="20"/>
      <c r="G41" s="21">
        <f>H41+I41</f>
        <v>10041635.119999999</v>
      </c>
      <c r="H41" s="22">
        <f>9827803+49000-52158.9-15925.16+80000+47400-412000</f>
        <v>9524118.9399999995</v>
      </c>
      <c r="I41" s="22">
        <v>517516.18</v>
      </c>
      <c r="J41" s="22">
        <v>219271.18</v>
      </c>
    </row>
    <row r="42" spans="1:10" ht="25.5">
      <c r="A42" s="17" t="s">
        <v>122</v>
      </c>
      <c r="B42" s="19" t="s">
        <v>123</v>
      </c>
      <c r="C42" s="19" t="s">
        <v>124</v>
      </c>
      <c r="D42" s="9" t="s">
        <v>125</v>
      </c>
      <c r="E42" s="20"/>
      <c r="F42" s="20"/>
      <c r="G42" s="21">
        <f>H42+I42</f>
        <v>17192516.41</v>
      </c>
      <c r="H42" s="22">
        <v>16789806.16</v>
      </c>
      <c r="I42" s="22">
        <v>402710.25</v>
      </c>
      <c r="J42" s="22">
        <v>395710.25</v>
      </c>
    </row>
    <row r="43" spans="1:10" ht="56.25" customHeight="1">
      <c r="A43" s="8" t="s">
        <v>78</v>
      </c>
      <c r="B43" s="9" t="s">
        <v>79</v>
      </c>
      <c r="C43" s="9" t="s">
        <v>80</v>
      </c>
      <c r="D43" s="9" t="s">
        <v>81</v>
      </c>
      <c r="E43" s="14"/>
      <c r="F43" s="9"/>
      <c r="G43" s="21">
        <f t="shared" ref="G43:G46" si="4">H43+I43</f>
        <v>15400</v>
      </c>
      <c r="H43" s="11">
        <f>10000+5400</f>
        <v>15400</v>
      </c>
      <c r="I43" s="11">
        <v>0</v>
      </c>
      <c r="J43" s="11">
        <v>0</v>
      </c>
    </row>
    <row r="44" spans="1:10" ht="67.5" customHeight="1">
      <c r="A44" s="30">
        <v>611181</v>
      </c>
      <c r="B44" s="18">
        <v>1181</v>
      </c>
      <c r="C44" s="9" t="s">
        <v>80</v>
      </c>
      <c r="D44" s="9" t="s">
        <v>140</v>
      </c>
      <c r="E44" s="14"/>
      <c r="F44" s="9"/>
      <c r="G44" s="21">
        <f>H44+I44</f>
        <v>467000</v>
      </c>
      <c r="H44" s="11">
        <v>0</v>
      </c>
      <c r="I44" s="11">
        <v>467000</v>
      </c>
      <c r="J44" s="11">
        <v>467000</v>
      </c>
    </row>
    <row r="45" spans="1:10" ht="56.25" customHeight="1">
      <c r="A45" s="8" t="s">
        <v>82</v>
      </c>
      <c r="B45" s="9" t="s">
        <v>83</v>
      </c>
      <c r="C45" s="9" t="s">
        <v>84</v>
      </c>
      <c r="D45" s="9" t="s">
        <v>85</v>
      </c>
      <c r="E45" s="9" t="s">
        <v>86</v>
      </c>
      <c r="F45" s="9"/>
      <c r="G45" s="21">
        <f t="shared" si="4"/>
        <v>85050</v>
      </c>
      <c r="H45" s="11">
        <v>85050</v>
      </c>
      <c r="I45" s="11"/>
      <c r="J45" s="11"/>
    </row>
    <row r="46" spans="1:10" ht="78.75" customHeight="1">
      <c r="A46" s="17" t="s">
        <v>98</v>
      </c>
      <c r="B46" s="18">
        <v>7321</v>
      </c>
      <c r="C46" s="19" t="s">
        <v>49</v>
      </c>
      <c r="D46" s="9" t="s">
        <v>99</v>
      </c>
      <c r="E46" s="9"/>
      <c r="F46" s="9"/>
      <c r="G46" s="21">
        <f t="shared" si="4"/>
        <v>9672448.4100000001</v>
      </c>
      <c r="H46" s="11"/>
      <c r="I46" s="15">
        <v>9672448.4100000001</v>
      </c>
      <c r="J46" s="15">
        <v>9672448.4100000001</v>
      </c>
    </row>
    <row r="47" spans="1:10">
      <c r="A47" s="12" t="s">
        <v>88</v>
      </c>
      <c r="B47" s="12" t="s">
        <v>88</v>
      </c>
      <c r="C47" s="12" t="s">
        <v>88</v>
      </c>
      <c r="D47" s="13" t="s">
        <v>87</v>
      </c>
      <c r="E47" s="13" t="s">
        <v>88</v>
      </c>
      <c r="F47" s="13" t="s">
        <v>88</v>
      </c>
      <c r="G47" s="24">
        <f>G40+G12</f>
        <v>89231644.819999993</v>
      </c>
      <c r="H47" s="24">
        <f t="shared" ref="H47:J47" si="5">H40+H12</f>
        <v>46700121.870000005</v>
      </c>
      <c r="I47" s="24">
        <f t="shared" si="5"/>
        <v>42531522.950000003</v>
      </c>
      <c r="J47" s="24">
        <f t="shared" si="5"/>
        <v>22471773.629999999</v>
      </c>
    </row>
    <row r="49" spans="1:10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2" spans="1:10" s="32" customFormat="1">
      <c r="B52" s="32" t="s">
        <v>148</v>
      </c>
      <c r="E52" s="32" t="s">
        <v>149</v>
      </c>
    </row>
  </sheetData>
  <mergeCells count="11">
    <mergeCell ref="A49:J49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68" fitToHeight="500" orientation="landscape" r:id="rId1"/>
  <rowBreaks count="2" manualBreakCount="2">
    <brk id="20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2021-12-23T07:51:32Z</cp:lastPrinted>
  <dcterms:created xsi:type="dcterms:W3CDTF">2020-12-31T05:54:49Z</dcterms:created>
  <dcterms:modified xsi:type="dcterms:W3CDTF">2021-12-23T07:51:51Z</dcterms:modified>
</cp:coreProperties>
</file>